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brophy\Documents\Data\IVEC\"/>
    </mc:Choice>
  </mc:AlternateContent>
  <bookViews>
    <workbookView xWindow="0" yWindow="0" windowWidth="20460" windowHeight="6936"/>
  </bookViews>
  <sheets>
    <sheet name="Energy Savings" sheetId="1" r:id="rId1"/>
    <sheet name="SAMPL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D20" i="2"/>
  <c r="E19" i="2"/>
  <c r="D19" i="2"/>
  <c r="E18" i="2"/>
  <c r="D18" i="2"/>
  <c r="A11" i="2"/>
  <c r="A8" i="2"/>
  <c r="A12" i="2" l="1"/>
  <c r="H20" i="2" s="1"/>
  <c r="H19" i="2"/>
  <c r="H18" i="2"/>
  <c r="A14" i="2"/>
  <c r="G18" i="2" l="1"/>
  <c r="F18" i="2" s="1"/>
  <c r="G20" i="2"/>
  <c r="F20" i="2" s="1"/>
  <c r="G19" i="2"/>
  <c r="F19" i="2" s="1"/>
  <c r="A11" i="1"/>
  <c r="A8" i="1" l="1"/>
  <c r="E19" i="1"/>
  <c r="E20" i="1"/>
  <c r="E18" i="1"/>
  <c r="D19" i="1"/>
  <c r="D20" i="1"/>
  <c r="D18" i="1"/>
  <c r="A12" i="1" l="1"/>
  <c r="A14" i="1" l="1"/>
  <c r="G20" i="1" s="1"/>
  <c r="H19" i="1"/>
  <c r="H20" i="1"/>
  <c r="H18" i="1"/>
  <c r="G18" i="1"/>
  <c r="F18" i="1" s="1"/>
  <c r="G19" i="1"/>
  <c r="F19" i="1" s="1"/>
  <c r="F20" i="1" l="1"/>
</calcChain>
</file>

<file path=xl/sharedStrings.xml><?xml version="1.0" encoding="utf-8"?>
<sst xmlns="http://schemas.openxmlformats.org/spreadsheetml/2006/main" count="82" uniqueCount="40">
  <si>
    <t>No. of Dust Collectors/Blower Motors</t>
  </si>
  <si>
    <t>Operating Hz</t>
  </si>
  <si>
    <t>TOTAL HP, all Dust Collectors</t>
  </si>
  <si>
    <t>KW conversion</t>
  </si>
  <si>
    <t>KW</t>
  </si>
  <si>
    <t>Operating Days/Yr</t>
  </si>
  <si>
    <t>Operating Hrs/Yr</t>
  </si>
  <si>
    <t>KWH</t>
  </si>
  <si>
    <t>Rate per KW</t>
  </si>
  <si>
    <t>Shift</t>
  </si>
  <si>
    <t>Duty Cycle</t>
  </si>
  <si>
    <t>Speed Reduction</t>
  </si>
  <si>
    <t>Energy Reduction</t>
  </si>
  <si>
    <t>CONSERVATIVE</t>
  </si>
  <si>
    <t>AGGRESSIVE</t>
  </si>
  <si>
    <t>Above does not include energy savings of recirculating conditioned</t>
  </si>
  <si>
    <t>air (cooled or heated) nor capital cost savings associated with not having</t>
  </si>
  <si>
    <t>to add make-up air potentially.</t>
  </si>
  <si>
    <t>Y</t>
  </si>
  <si>
    <t>50%-80%</t>
  </si>
  <si>
    <t>Control Your Future</t>
  </si>
  <si>
    <t>TYPICAL</t>
  </si>
  <si>
    <t>Application</t>
  </si>
  <si>
    <t>Total Electrical Costs - Static System</t>
  </si>
  <si>
    <t>Annual Savings</t>
  </si>
  <si>
    <t>STATIC SYSTEM OPERATING COSTS</t>
  </si>
  <si>
    <t>(note, Standard Kw rate typically does not include all taxes and demand surcharges)</t>
  </si>
  <si>
    <t>Projected Annual Cost</t>
  </si>
  <si>
    <t>KWH Savings</t>
  </si>
  <si>
    <t>Operating Hrs/day</t>
  </si>
  <si>
    <t xml:space="preserve">24-7 operations, with static system, the </t>
  </si>
  <si>
    <t>blower will continuosly run</t>
  </si>
  <si>
    <t>REAL WORLD EXAMPLE - KW before and after install of IVEC control System</t>
  </si>
  <si>
    <t>Note: system was shutdown on Fridays in post scenario</t>
  </si>
  <si>
    <t>( example, 1-75Hp, 1-150Hp)</t>
  </si>
  <si>
    <t>Wood, Weld, Etc</t>
  </si>
  <si>
    <t>DYNAMIC SAVINGS OPPORTUNITY</t>
  </si>
  <si>
    <t>ADJUST HIGHLIGHTED CELLS FOR YOUR APPLICATION</t>
  </si>
  <si>
    <t>CALIFORNIA WOOD SHOP</t>
  </si>
  <si>
    <t xml:space="preserve">with static system,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</si>
</sst>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 tint="0.14999847407452621"/>
      <name val="Tahoma"/>
      <family val="2"/>
    </font>
    <font>
      <b/>
      <sz val="12"/>
      <color rgb="FF00B0F0"/>
      <name val="Tahoma"/>
      <family val="2"/>
    </font>
    <font>
      <sz val="38"/>
      <color rgb="FF00B0F0"/>
      <name val="Tahoma"/>
      <family val="2"/>
    </font>
    <font>
      <sz val="8"/>
      <color theme="1" tint="0.14999847407452621"/>
      <name val="Tahoma"/>
      <family val="2"/>
    </font>
    <font>
      <sz val="38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00B0F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6" fontId="1" fillId="2" borderId="1" xfId="1" applyNumberFormat="1" applyFill="1" applyBorder="1" applyAlignment="1" applyProtection="1">
      <alignment horizontal="center"/>
    </xf>
    <xf numFmtId="0" fontId="0" fillId="0" borderId="0" xfId="1" applyFont="1"/>
    <xf numFmtId="8" fontId="1" fillId="2" borderId="0" xfId="1" applyNumberFormat="1" applyFill="1" applyBorder="1" applyAlignment="1" applyProtection="1">
      <alignment horizontal="center"/>
    </xf>
    <xf numFmtId="0" fontId="1" fillId="0" borderId="0" xfId="1" applyBorder="1" applyAlignment="1" applyProtection="1">
      <alignment horizontal="center"/>
      <protection locked="0"/>
    </xf>
    <xf numFmtId="0" fontId="1" fillId="2" borderId="0" xfId="1" applyFill="1" applyBorder="1" applyAlignment="1" applyProtection="1">
      <alignment horizontal="center"/>
    </xf>
    <xf numFmtId="8" fontId="1" fillId="0" borderId="0" xfId="1" applyNumberFormat="1" applyBorder="1" applyAlignment="1" applyProtection="1">
      <alignment horizontal="center"/>
      <protection locked="0"/>
    </xf>
    <xf numFmtId="0" fontId="1" fillId="0" borderId="1" xfId="1" applyBorder="1" applyAlignment="1">
      <alignment wrapText="1"/>
    </xf>
    <xf numFmtId="0" fontId="1" fillId="0" borderId="1" xfId="1" applyFill="1" applyBorder="1" applyAlignment="1" applyProtection="1">
      <alignment wrapText="1"/>
      <protection locked="0"/>
    </xf>
    <xf numFmtId="0" fontId="1" fillId="0" borderId="1" xfId="1" applyBorder="1" applyAlignment="1">
      <alignment horizontal="center" wrapText="1"/>
    </xf>
    <xf numFmtId="0" fontId="0" fillId="3" borderId="1" xfId="1" applyFont="1" applyFill="1" applyBorder="1"/>
    <xf numFmtId="9" fontId="1" fillId="3" borderId="1" xfId="1" applyNumberFormat="1" applyFill="1" applyBorder="1" applyAlignment="1">
      <alignment horizontal="center"/>
    </xf>
    <xf numFmtId="9" fontId="1" fillId="2" borderId="1" xfId="1" applyNumberFormat="1" applyFill="1" applyBorder="1" applyAlignment="1">
      <alignment horizontal="center"/>
    </xf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8" fillId="0" borderId="0" xfId="2" applyFont="1" applyFill="1"/>
    <xf numFmtId="0" fontId="0" fillId="0" borderId="1" xfId="1" applyFont="1" applyBorder="1" applyAlignment="1">
      <alignment horizontal="center" wrapText="1"/>
    </xf>
    <xf numFmtId="165" fontId="1" fillId="2" borderId="1" xfId="3" applyNumberFormat="1" applyFill="1" applyBorder="1" applyAlignment="1" applyProtection="1">
      <alignment horizontal="center"/>
    </xf>
    <xf numFmtId="0" fontId="9" fillId="4" borderId="1" xfId="1" applyFont="1" applyFill="1" applyBorder="1" applyAlignment="1">
      <alignment horizontal="center" wrapText="1"/>
    </xf>
    <xf numFmtId="6" fontId="9" fillId="4" borderId="1" xfId="1" applyNumberFormat="1" applyFont="1" applyFill="1" applyBorder="1" applyAlignment="1" applyProtection="1">
      <alignment horizontal="center"/>
    </xf>
    <xf numFmtId="0" fontId="3" fillId="0" borderId="2" xfId="2" applyFont="1" applyFill="1" applyBorder="1" applyAlignment="1">
      <alignment horizontal="left" indent="1"/>
    </xf>
    <xf numFmtId="0" fontId="3" fillId="0" borderId="3" xfId="2" applyFont="1" applyFill="1" applyBorder="1" applyAlignment="1">
      <alignment horizontal="left" indent="1"/>
    </xf>
    <xf numFmtId="0" fontId="8" fillId="0" borderId="3" xfId="2" applyFont="1" applyFill="1" applyBorder="1"/>
    <xf numFmtId="0" fontId="4" fillId="0" borderId="3" xfId="2" applyFont="1" applyFill="1" applyBorder="1" applyAlignment="1">
      <alignment horizontal="left"/>
    </xf>
    <xf numFmtId="0" fontId="5" fillId="0" borderId="3" xfId="2" applyFont="1" applyFill="1" applyBorder="1" applyAlignment="1"/>
    <xf numFmtId="0" fontId="5" fillId="0" borderId="3" xfId="2" applyFont="1" applyFill="1" applyBorder="1" applyAlignment="1">
      <alignment horizontal="right"/>
    </xf>
    <xf numFmtId="0" fontId="6" fillId="0" borderId="3" xfId="2" applyFont="1" applyFill="1" applyBorder="1" applyAlignment="1"/>
    <xf numFmtId="0" fontId="0" fillId="0" borderId="5" xfId="1" applyFont="1" applyBorder="1"/>
    <xf numFmtId="0" fontId="0" fillId="0" borderId="0" xfId="1" applyFont="1" applyBorder="1"/>
    <xf numFmtId="0" fontId="0" fillId="3" borderId="0" xfId="1" applyFont="1" applyFill="1" applyBorder="1"/>
    <xf numFmtId="0" fontId="1" fillId="0" borderId="0" xfId="1" applyBorder="1" applyAlignment="1">
      <alignment horizontal="center"/>
    </xf>
    <xf numFmtId="0" fontId="1" fillId="0" borderId="0" xfId="1" applyBorder="1"/>
    <xf numFmtId="0" fontId="1" fillId="3" borderId="7" xfId="1" applyFill="1" applyBorder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0" fontId="1" fillId="0" borderId="6" xfId="1" applyBorder="1"/>
    <xf numFmtId="0" fontId="1" fillId="0" borderId="7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</xf>
    <xf numFmtId="164" fontId="1" fillId="2" borderId="7" xfId="1" applyNumberFormat="1" applyFill="1" applyBorder="1" applyAlignment="1" applyProtection="1">
      <alignment horizontal="center"/>
    </xf>
    <xf numFmtId="0" fontId="0" fillId="0" borderId="0" xfId="1" applyFont="1" applyBorder="1" applyProtection="1">
      <protection locked="0"/>
    </xf>
    <xf numFmtId="0" fontId="9" fillId="0" borderId="0" xfId="1" applyFont="1" applyBorder="1"/>
    <xf numFmtId="8" fontId="1" fillId="3" borderId="7" xfId="1" applyNumberFormat="1" applyFill="1" applyBorder="1" applyAlignment="1" applyProtection="1">
      <alignment horizontal="center"/>
      <protection locked="0"/>
    </xf>
    <xf numFmtId="0" fontId="0" fillId="0" borderId="0" xfId="1" applyFont="1" applyBorder="1" applyAlignment="1" applyProtection="1">
      <alignment horizontal="left"/>
      <protection locked="0"/>
    </xf>
    <xf numFmtId="8" fontId="1" fillId="2" borderId="7" xfId="1" applyNumberFormat="1" applyFill="1" applyBorder="1" applyAlignment="1" applyProtection="1">
      <alignment horizontal="center"/>
    </xf>
    <xf numFmtId="8" fontId="1" fillId="2" borderId="5" xfId="1" applyNumberFormat="1" applyFill="1" applyBorder="1" applyAlignment="1" applyProtection="1">
      <alignment horizontal="center"/>
    </xf>
    <xf numFmtId="0" fontId="0" fillId="0" borderId="0" xfId="1" applyFont="1" applyBorder="1" applyAlignment="1">
      <alignment horizontal="right"/>
    </xf>
    <xf numFmtId="0" fontId="0" fillId="0" borderId="0" xfId="1" applyFont="1" applyBorder="1" applyAlignment="1">
      <alignment horizontal="center"/>
    </xf>
    <xf numFmtId="0" fontId="1" fillId="0" borderId="7" xfId="1" applyBorder="1" applyAlignment="1">
      <alignment wrapText="1"/>
    </xf>
    <xf numFmtId="0" fontId="1" fillId="0" borderId="6" xfId="1" applyBorder="1" applyAlignment="1">
      <alignment wrapText="1"/>
    </xf>
    <xf numFmtId="0" fontId="0" fillId="0" borderId="7" xfId="1" applyFont="1" applyBorder="1"/>
    <xf numFmtId="0" fontId="1" fillId="0" borderId="5" xfId="1" applyBorder="1"/>
    <xf numFmtId="0" fontId="1" fillId="0" borderId="0" xfId="1" applyBorder="1" applyAlignment="1">
      <alignment horizontal="right"/>
    </xf>
    <xf numFmtId="0" fontId="0" fillId="0" borderId="8" xfId="1" applyFont="1" applyBorder="1"/>
    <xf numFmtId="0" fontId="0" fillId="0" borderId="9" xfId="1" applyFont="1" applyBorder="1"/>
    <xf numFmtId="0" fontId="1" fillId="0" borderId="9" xfId="1" applyBorder="1"/>
    <xf numFmtId="0" fontId="1" fillId="0" borderId="9" xfId="1" applyBorder="1" applyAlignment="1">
      <alignment horizontal="center"/>
    </xf>
    <xf numFmtId="0" fontId="1" fillId="0" borderId="10" xfId="1" applyBorder="1"/>
    <xf numFmtId="0" fontId="11" fillId="0" borderId="4" xfId="2" applyFont="1" applyFill="1" applyBorder="1" applyAlignment="1">
      <alignment horizontal="right"/>
    </xf>
    <xf numFmtId="0" fontId="10" fillId="3" borderId="0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948753" cy="7429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948753" cy="742950"/>
        </a:xfrm>
        <a:prstGeom prst="rect">
          <a:avLst/>
        </a:prstGeom>
      </xdr:spPr>
    </xdr:pic>
    <xdr:clientData/>
  </xdr:oneCellAnchor>
  <xdr:twoCellAnchor>
    <xdr:from>
      <xdr:col>0</xdr:col>
      <xdr:colOff>9525</xdr:colOff>
      <xdr:row>1</xdr:row>
      <xdr:rowOff>0</xdr:rowOff>
    </xdr:from>
    <xdr:to>
      <xdr:col>8</xdr:col>
      <xdr:colOff>590550</xdr:colOff>
      <xdr:row>1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9525" y="742950"/>
          <a:ext cx="5924550" cy="1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36633</xdr:colOff>
      <xdr:row>2</xdr:row>
      <xdr:rowOff>154509</xdr:rowOff>
    </xdr:from>
    <xdr:to>
      <xdr:col>17</xdr:col>
      <xdr:colOff>304253</xdr:colOff>
      <xdr:row>17</xdr:row>
      <xdr:rowOff>144308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BA8E05D-51F4-43E8-BB7B-B79FAFF4A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8691" y="1092355"/>
          <a:ext cx="5132697" cy="3037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948753" cy="7429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26F99F51-A72E-41A0-A22E-4F704328C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948753" cy="742950"/>
        </a:xfrm>
        <a:prstGeom prst="rect">
          <a:avLst/>
        </a:prstGeom>
      </xdr:spPr>
    </xdr:pic>
    <xdr:clientData/>
  </xdr:oneCellAnchor>
  <xdr:twoCellAnchor>
    <xdr:from>
      <xdr:col>0</xdr:col>
      <xdr:colOff>9525</xdr:colOff>
      <xdr:row>1</xdr:row>
      <xdr:rowOff>0</xdr:rowOff>
    </xdr:from>
    <xdr:to>
      <xdr:col>8</xdr:col>
      <xdr:colOff>590550</xdr:colOff>
      <xdr:row>1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6B867094-9029-4EC1-A2EB-799176453FE3}"/>
            </a:ext>
          </a:extLst>
        </xdr:cNvPr>
        <xdr:cNvCxnSpPr/>
      </xdr:nvCxnSpPr>
      <xdr:spPr>
        <a:xfrm flipV="1">
          <a:off x="9525" y="742950"/>
          <a:ext cx="6753225" cy="1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36633</xdr:colOff>
      <xdr:row>2</xdr:row>
      <xdr:rowOff>154509</xdr:rowOff>
    </xdr:from>
    <xdr:to>
      <xdr:col>17</xdr:col>
      <xdr:colOff>304253</xdr:colOff>
      <xdr:row>17</xdr:row>
      <xdr:rowOff>144308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E4C185B7-76B3-45DE-8E86-7AF08F24D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8433" y="1097484"/>
          <a:ext cx="5144420" cy="3037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30" zoomScaleNormal="130" workbookViewId="0">
      <selection activeCell="D7" sqref="D7"/>
    </sheetView>
  </sheetViews>
  <sheetFormatPr defaultColWidth="9.109375" defaultRowHeight="14.4" x14ac:dyDescent="0.3"/>
  <cols>
    <col min="1" max="1" width="14.6640625" style="1" customWidth="1"/>
    <col min="2" max="2" width="2" style="1" bestFit="1" customWidth="1"/>
    <col min="3" max="3" width="12.6640625" style="1" customWidth="1"/>
    <col min="4" max="4" width="12.6640625" style="2" customWidth="1"/>
    <col min="5" max="7" width="12.6640625" style="1" customWidth="1"/>
    <col min="8" max="8" width="12.33203125" style="1" bestFit="1" customWidth="1"/>
    <col min="9" max="16384" width="9.109375" style="1"/>
  </cols>
  <sheetData>
    <row r="1" spans="1:11" s="18" customFormat="1" ht="58.5" customHeight="1" x14ac:dyDescent="0.7">
      <c r="A1" s="23"/>
      <c r="B1" s="24"/>
      <c r="C1" s="25"/>
      <c r="D1" s="26"/>
      <c r="E1" s="27"/>
      <c r="F1" s="25"/>
      <c r="G1" s="28"/>
      <c r="H1" s="29"/>
      <c r="I1" s="59" t="s">
        <v>20</v>
      </c>
      <c r="J1" s="16"/>
      <c r="K1" s="17"/>
    </row>
    <row r="2" spans="1:11" ht="15.75" customHeight="1" x14ac:dyDescent="0.3">
      <c r="A2" s="30" t="s">
        <v>22</v>
      </c>
      <c r="B2" s="31"/>
      <c r="C2" s="32" t="s">
        <v>35</v>
      </c>
      <c r="D2" s="33"/>
      <c r="E2" s="60" t="s">
        <v>37</v>
      </c>
      <c r="F2" s="60"/>
      <c r="G2" s="60"/>
      <c r="H2" s="60"/>
      <c r="I2" s="61"/>
    </row>
    <row r="3" spans="1:11" ht="15" customHeight="1" x14ac:dyDescent="0.3">
      <c r="A3" s="30" t="s">
        <v>25</v>
      </c>
      <c r="B3" s="34"/>
      <c r="C3" s="34"/>
      <c r="D3" s="33"/>
      <c r="E3" s="60"/>
      <c r="F3" s="60"/>
      <c r="G3" s="60"/>
      <c r="H3" s="60"/>
      <c r="I3" s="61"/>
      <c r="K3" s="5" t="s">
        <v>32</v>
      </c>
    </row>
    <row r="4" spans="1:11" x14ac:dyDescent="0.3">
      <c r="A4" s="35"/>
      <c r="B4" s="7"/>
      <c r="C4" s="36" t="s">
        <v>0</v>
      </c>
      <c r="D4" s="7"/>
      <c r="E4" s="34"/>
      <c r="F4" s="34"/>
      <c r="G4" s="34"/>
      <c r="H4" s="34"/>
      <c r="I4" s="37"/>
      <c r="K4" s="5" t="s">
        <v>33</v>
      </c>
    </row>
    <row r="5" spans="1:11" x14ac:dyDescent="0.3">
      <c r="A5" s="38">
        <v>60</v>
      </c>
      <c r="B5" s="7"/>
      <c r="C5" s="36" t="s">
        <v>1</v>
      </c>
      <c r="D5" s="7"/>
      <c r="E5" s="34"/>
      <c r="F5" s="34"/>
      <c r="G5" s="34"/>
      <c r="H5" s="34"/>
      <c r="I5" s="37"/>
    </row>
    <row r="6" spans="1:11" x14ac:dyDescent="0.3">
      <c r="A6" s="35"/>
      <c r="B6" s="7"/>
      <c r="C6" s="36" t="s">
        <v>2</v>
      </c>
      <c r="D6" s="7"/>
      <c r="E6" s="31" t="s">
        <v>34</v>
      </c>
      <c r="F6" s="34"/>
      <c r="G6" s="34"/>
      <c r="H6" s="34"/>
      <c r="I6" s="37"/>
    </row>
    <row r="7" spans="1:11" x14ac:dyDescent="0.3">
      <c r="A7" s="39">
        <v>0.747</v>
      </c>
      <c r="B7" s="8"/>
      <c r="C7" s="36" t="s">
        <v>3</v>
      </c>
      <c r="D7" s="7"/>
      <c r="E7" s="34"/>
      <c r="F7" s="34"/>
      <c r="G7" s="34"/>
      <c r="H7" s="34"/>
      <c r="I7" s="37"/>
    </row>
    <row r="8" spans="1:11" x14ac:dyDescent="0.3">
      <c r="A8" s="40">
        <f>SUM(A6*A7)</f>
        <v>0</v>
      </c>
      <c r="B8" s="8"/>
      <c r="C8" s="36" t="s">
        <v>4</v>
      </c>
      <c r="D8" s="7"/>
      <c r="E8" s="34"/>
      <c r="F8" s="34"/>
      <c r="G8" s="34"/>
      <c r="H8" s="34"/>
      <c r="I8" s="37"/>
    </row>
    <row r="9" spans="1:11" x14ac:dyDescent="0.3">
      <c r="A9" s="35"/>
      <c r="B9" s="7"/>
      <c r="C9" s="41" t="s">
        <v>29</v>
      </c>
      <c r="D9" s="7"/>
      <c r="E9" s="42" t="s">
        <v>39</v>
      </c>
      <c r="F9" s="34"/>
      <c r="G9" s="34"/>
      <c r="H9" s="34"/>
      <c r="I9" s="37"/>
    </row>
    <row r="10" spans="1:11" x14ac:dyDescent="0.3">
      <c r="A10" s="35"/>
      <c r="B10" s="7"/>
      <c r="C10" s="36" t="s">
        <v>5</v>
      </c>
      <c r="D10" s="7"/>
      <c r="E10" s="42" t="s">
        <v>31</v>
      </c>
      <c r="F10" s="34"/>
      <c r="G10" s="34"/>
      <c r="H10" s="34"/>
      <c r="I10" s="37"/>
    </row>
    <row r="11" spans="1:11" x14ac:dyDescent="0.3">
      <c r="A11" s="39">
        <f>SUM(A9*A10)</f>
        <v>0</v>
      </c>
      <c r="B11" s="7"/>
      <c r="C11" s="36" t="s">
        <v>6</v>
      </c>
      <c r="D11" s="7"/>
      <c r="E11" s="34"/>
      <c r="F11" s="34"/>
      <c r="G11" s="34"/>
      <c r="H11" s="34"/>
      <c r="I11" s="37"/>
    </row>
    <row r="12" spans="1:11" x14ac:dyDescent="0.3">
      <c r="A12" s="39">
        <f>SUM(A8*A11)</f>
        <v>0</v>
      </c>
      <c r="B12" s="8"/>
      <c r="C12" s="36" t="s">
        <v>7</v>
      </c>
      <c r="D12" s="7"/>
      <c r="E12" s="34"/>
      <c r="F12" s="34"/>
      <c r="G12" s="34"/>
      <c r="H12" s="34"/>
      <c r="I12" s="37"/>
    </row>
    <row r="13" spans="1:11" x14ac:dyDescent="0.3">
      <c r="A13" s="43"/>
      <c r="B13" s="9"/>
      <c r="C13" s="36" t="s">
        <v>8</v>
      </c>
      <c r="D13" s="44" t="s">
        <v>26</v>
      </c>
      <c r="E13" s="34"/>
      <c r="F13" s="34"/>
      <c r="G13" s="34"/>
      <c r="H13" s="34"/>
      <c r="I13" s="37"/>
    </row>
    <row r="14" spans="1:11" x14ac:dyDescent="0.3">
      <c r="A14" s="45">
        <f>SUM(A12*A13)</f>
        <v>0</v>
      </c>
      <c r="B14" s="6"/>
      <c r="C14" s="41" t="s">
        <v>23</v>
      </c>
      <c r="D14" s="7"/>
      <c r="E14" s="34"/>
      <c r="F14" s="34"/>
      <c r="G14" s="34"/>
      <c r="H14" s="34"/>
      <c r="I14" s="37"/>
    </row>
    <row r="15" spans="1:11" x14ac:dyDescent="0.3">
      <c r="A15" s="46"/>
      <c r="B15" s="36"/>
      <c r="C15" s="7"/>
      <c r="D15" s="34"/>
      <c r="E15" s="34"/>
      <c r="F15" s="34"/>
      <c r="G15" s="34"/>
      <c r="H15" s="34"/>
      <c r="I15" s="37"/>
    </row>
    <row r="16" spans="1:11" x14ac:dyDescent="0.3">
      <c r="A16" s="30" t="s">
        <v>36</v>
      </c>
      <c r="B16" s="31"/>
      <c r="C16" s="34"/>
      <c r="D16" s="47" t="s">
        <v>21</v>
      </c>
      <c r="E16" s="48" t="s">
        <v>19</v>
      </c>
      <c r="F16" s="34"/>
      <c r="G16" s="34"/>
      <c r="H16" s="34"/>
      <c r="I16" s="37"/>
    </row>
    <row r="17" spans="1:9" s="3" customFormat="1" ht="28.8" x14ac:dyDescent="0.3">
      <c r="A17" s="49" t="s">
        <v>9</v>
      </c>
      <c r="B17" s="10"/>
      <c r="C17" s="11" t="s">
        <v>10</v>
      </c>
      <c r="D17" s="12" t="s">
        <v>11</v>
      </c>
      <c r="E17" s="12" t="s">
        <v>12</v>
      </c>
      <c r="F17" s="19" t="s">
        <v>27</v>
      </c>
      <c r="G17" s="21" t="s">
        <v>24</v>
      </c>
      <c r="H17" s="19" t="s">
        <v>28</v>
      </c>
      <c r="I17" s="50"/>
    </row>
    <row r="18" spans="1:9" x14ac:dyDescent="0.3">
      <c r="A18" s="51" t="s">
        <v>21</v>
      </c>
      <c r="B18" s="13" t="s">
        <v>18</v>
      </c>
      <c r="C18" s="14">
        <v>0.7</v>
      </c>
      <c r="D18" s="15">
        <f>SUM(1-C18)</f>
        <v>0.30000000000000004</v>
      </c>
      <c r="E18" s="15">
        <f>1-SUM(C18^3)</f>
        <v>0.65700000000000003</v>
      </c>
      <c r="F18" s="4">
        <f>SUM(A$14-G18)</f>
        <v>0</v>
      </c>
      <c r="G18" s="22">
        <f>IF(B18="Y",SUM(A$14*E18),0)</f>
        <v>0</v>
      </c>
      <c r="H18" s="20">
        <f>SUM(A$12*E18)</f>
        <v>0</v>
      </c>
      <c r="I18" s="37"/>
    </row>
    <row r="19" spans="1:9" x14ac:dyDescent="0.3">
      <c r="A19" s="51" t="s">
        <v>13</v>
      </c>
      <c r="B19" s="13" t="s">
        <v>18</v>
      </c>
      <c r="C19" s="14">
        <v>0.8</v>
      </c>
      <c r="D19" s="15">
        <f>SUM(1-C19)</f>
        <v>0.19999999999999996</v>
      </c>
      <c r="E19" s="15">
        <f>1-SUM(C19^3)</f>
        <v>0.48799999999999988</v>
      </c>
      <c r="F19" s="4">
        <f t="shared" ref="F19:F20" si="0">SUM(A$14-G19)</f>
        <v>0</v>
      </c>
      <c r="G19" s="22">
        <f>IF(B19="Y",SUM(A$14*E19),0)</f>
        <v>0</v>
      </c>
      <c r="H19" s="20">
        <f t="shared" ref="H19:H20" si="1">SUM(A$12*E19)</f>
        <v>0</v>
      </c>
      <c r="I19" s="37"/>
    </row>
    <row r="20" spans="1:9" x14ac:dyDescent="0.3">
      <c r="A20" s="51" t="s">
        <v>14</v>
      </c>
      <c r="B20" s="13" t="s">
        <v>18</v>
      </c>
      <c r="C20" s="14">
        <v>0.6</v>
      </c>
      <c r="D20" s="15">
        <f>SUM(1-C20)</f>
        <v>0.4</v>
      </c>
      <c r="E20" s="15">
        <f>1-SUM(C20^3)</f>
        <v>0.78400000000000003</v>
      </c>
      <c r="F20" s="4">
        <f t="shared" si="0"/>
        <v>0</v>
      </c>
      <c r="G20" s="22">
        <f>IF(B20="Y",SUM(A$14*E20),0)</f>
        <v>0</v>
      </c>
      <c r="H20" s="20">
        <f t="shared" si="1"/>
        <v>0</v>
      </c>
      <c r="I20" s="37"/>
    </row>
    <row r="21" spans="1:9" x14ac:dyDescent="0.3">
      <c r="A21" s="52"/>
      <c r="B21" s="34"/>
      <c r="C21" s="34"/>
      <c r="D21" s="33"/>
      <c r="E21" s="53"/>
      <c r="F21" s="34"/>
      <c r="G21" s="34"/>
      <c r="H21" s="34"/>
      <c r="I21" s="37"/>
    </row>
    <row r="22" spans="1:9" x14ac:dyDescent="0.3">
      <c r="A22" s="30" t="s">
        <v>15</v>
      </c>
      <c r="B22" s="31"/>
      <c r="C22" s="34"/>
      <c r="D22" s="33"/>
      <c r="E22" s="34"/>
      <c r="F22" s="34"/>
      <c r="G22" s="34"/>
      <c r="H22" s="34"/>
      <c r="I22" s="37"/>
    </row>
    <row r="23" spans="1:9" x14ac:dyDescent="0.3">
      <c r="A23" s="30" t="s">
        <v>16</v>
      </c>
      <c r="B23" s="31"/>
      <c r="C23" s="34"/>
      <c r="D23" s="33"/>
      <c r="E23" s="34"/>
      <c r="F23" s="34"/>
      <c r="G23" s="34"/>
      <c r="H23" s="34"/>
      <c r="I23" s="37"/>
    </row>
    <row r="24" spans="1:9" ht="15" thickBot="1" x14ac:dyDescent="0.35">
      <c r="A24" s="54" t="s">
        <v>17</v>
      </c>
      <c r="B24" s="55"/>
      <c r="C24" s="56"/>
      <c r="D24" s="57"/>
      <c r="E24" s="56"/>
      <c r="F24" s="56"/>
      <c r="G24" s="56"/>
      <c r="H24" s="56"/>
      <c r="I24" s="58"/>
    </row>
    <row r="25" spans="1:9" x14ac:dyDescent="0.3">
      <c r="A25" s="5"/>
    </row>
    <row r="26" spans="1:9" x14ac:dyDescent="0.3">
      <c r="A26" s="5"/>
    </row>
    <row r="27" spans="1:9" x14ac:dyDescent="0.3">
      <c r="A27" s="5"/>
    </row>
    <row r="28" spans="1:9" x14ac:dyDescent="0.3">
      <c r="A28" s="5"/>
    </row>
    <row r="29" spans="1:9" x14ac:dyDescent="0.3">
      <c r="A29" s="5"/>
    </row>
  </sheetData>
  <mergeCells count="1">
    <mergeCell ref="E2:I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30" zoomScaleNormal="130" workbookViewId="0">
      <selection activeCell="C3" sqref="C3"/>
    </sheetView>
  </sheetViews>
  <sheetFormatPr defaultColWidth="9.109375" defaultRowHeight="14.4" x14ac:dyDescent="0.3"/>
  <cols>
    <col min="1" max="1" width="14.6640625" style="1" customWidth="1"/>
    <col min="2" max="2" width="2" style="1" bestFit="1" customWidth="1"/>
    <col min="3" max="3" width="12.6640625" style="1" customWidth="1"/>
    <col min="4" max="4" width="12.6640625" style="2" customWidth="1"/>
    <col min="5" max="7" width="12.6640625" style="1" customWidth="1"/>
    <col min="8" max="8" width="12.33203125" style="1" bestFit="1" customWidth="1"/>
    <col min="9" max="16384" width="9.109375" style="1"/>
  </cols>
  <sheetData>
    <row r="1" spans="1:11" s="18" customFormat="1" ht="58.5" customHeight="1" x14ac:dyDescent="0.7">
      <c r="A1" s="23"/>
      <c r="B1" s="24"/>
      <c r="C1" s="25"/>
      <c r="D1" s="26"/>
      <c r="E1" s="27"/>
      <c r="F1" s="25"/>
      <c r="G1" s="28"/>
      <c r="H1" s="29"/>
      <c r="I1" s="59" t="s">
        <v>20</v>
      </c>
      <c r="J1" s="16"/>
      <c r="K1" s="17"/>
    </row>
    <row r="2" spans="1:11" ht="15.75" customHeight="1" x14ac:dyDescent="0.3">
      <c r="A2" s="30" t="s">
        <v>22</v>
      </c>
      <c r="B2" s="31"/>
      <c r="C2" s="32" t="s">
        <v>38</v>
      </c>
      <c r="D2" s="33"/>
      <c r="E2" s="60" t="s">
        <v>37</v>
      </c>
      <c r="F2" s="60"/>
      <c r="G2" s="60"/>
      <c r="H2" s="60"/>
      <c r="I2" s="61"/>
    </row>
    <row r="3" spans="1:11" ht="15" customHeight="1" x14ac:dyDescent="0.3">
      <c r="A3" s="30" t="s">
        <v>25</v>
      </c>
      <c r="B3" s="34"/>
      <c r="C3" s="34"/>
      <c r="D3" s="33"/>
      <c r="E3" s="60"/>
      <c r="F3" s="60"/>
      <c r="G3" s="60"/>
      <c r="H3" s="60"/>
      <c r="I3" s="61"/>
      <c r="K3" s="5" t="s">
        <v>32</v>
      </c>
    </row>
    <row r="4" spans="1:11" x14ac:dyDescent="0.3">
      <c r="A4" s="35">
        <v>4</v>
      </c>
      <c r="B4" s="7"/>
      <c r="C4" s="36" t="s">
        <v>0</v>
      </c>
      <c r="D4" s="7"/>
      <c r="E4" s="34"/>
      <c r="F4" s="34"/>
      <c r="G4" s="34"/>
      <c r="H4" s="34"/>
      <c r="I4" s="37"/>
      <c r="K4" s="5" t="s">
        <v>33</v>
      </c>
    </row>
    <row r="5" spans="1:11" x14ac:dyDescent="0.3">
      <c r="A5" s="38">
        <v>60</v>
      </c>
      <c r="B5" s="7"/>
      <c r="C5" s="36" t="s">
        <v>1</v>
      </c>
      <c r="D5" s="7"/>
      <c r="E5" s="34"/>
      <c r="F5" s="34"/>
      <c r="G5" s="34"/>
      <c r="H5" s="34"/>
      <c r="I5" s="37"/>
    </row>
    <row r="6" spans="1:11" x14ac:dyDescent="0.3">
      <c r="A6" s="35">
        <v>675</v>
      </c>
      <c r="B6" s="7"/>
      <c r="C6" s="36" t="s">
        <v>2</v>
      </c>
      <c r="D6" s="7"/>
      <c r="E6" s="31" t="s">
        <v>34</v>
      </c>
      <c r="F6" s="34"/>
      <c r="G6" s="34"/>
      <c r="H6" s="34"/>
      <c r="I6" s="37"/>
    </row>
    <row r="7" spans="1:11" x14ac:dyDescent="0.3">
      <c r="A7" s="39">
        <v>0.747</v>
      </c>
      <c r="B7" s="8"/>
      <c r="C7" s="36" t="s">
        <v>3</v>
      </c>
      <c r="D7" s="7"/>
      <c r="E7" s="34"/>
      <c r="F7" s="34"/>
      <c r="G7" s="34"/>
      <c r="H7" s="34"/>
      <c r="I7" s="37"/>
    </row>
    <row r="8" spans="1:11" x14ac:dyDescent="0.3">
      <c r="A8" s="40">
        <f>SUM(A6*A7)</f>
        <v>504.22500000000002</v>
      </c>
      <c r="B8" s="8"/>
      <c r="C8" s="36" t="s">
        <v>4</v>
      </c>
      <c r="D8" s="7"/>
      <c r="E8" s="34"/>
      <c r="F8" s="34"/>
      <c r="G8" s="34"/>
      <c r="H8" s="34"/>
      <c r="I8" s="37"/>
    </row>
    <row r="9" spans="1:11" x14ac:dyDescent="0.3">
      <c r="A9" s="35">
        <v>18</v>
      </c>
      <c r="B9" s="7"/>
      <c r="C9" s="41" t="s">
        <v>29</v>
      </c>
      <c r="D9" s="7"/>
      <c r="E9" s="42" t="s">
        <v>30</v>
      </c>
      <c r="F9" s="34"/>
      <c r="G9" s="34"/>
      <c r="H9" s="34"/>
      <c r="I9" s="37"/>
    </row>
    <row r="10" spans="1:11" x14ac:dyDescent="0.3">
      <c r="A10" s="38">
        <v>250</v>
      </c>
      <c r="B10" s="7"/>
      <c r="C10" s="36" t="s">
        <v>5</v>
      </c>
      <c r="D10" s="7"/>
      <c r="E10" s="42" t="s">
        <v>31</v>
      </c>
      <c r="F10" s="34"/>
      <c r="G10" s="34"/>
      <c r="H10" s="34"/>
      <c r="I10" s="37"/>
    </row>
    <row r="11" spans="1:11" x14ac:dyDescent="0.3">
      <c r="A11" s="35">
        <f>SUM(A9*A10)</f>
        <v>4500</v>
      </c>
      <c r="B11" s="7"/>
      <c r="C11" s="36" t="s">
        <v>6</v>
      </c>
      <c r="D11" s="7"/>
      <c r="E11" s="34"/>
      <c r="F11" s="34"/>
      <c r="G11" s="34"/>
      <c r="H11" s="34"/>
      <c r="I11" s="37"/>
    </row>
    <row r="12" spans="1:11" x14ac:dyDescent="0.3">
      <c r="A12" s="39">
        <f>SUM(A8*A11)</f>
        <v>2269012.5</v>
      </c>
      <c r="B12" s="8"/>
      <c r="C12" s="36" t="s">
        <v>7</v>
      </c>
      <c r="D12" s="7"/>
      <c r="E12" s="34"/>
      <c r="F12" s="34"/>
      <c r="G12" s="34"/>
      <c r="H12" s="34"/>
      <c r="I12" s="37"/>
    </row>
    <row r="13" spans="1:11" x14ac:dyDescent="0.3">
      <c r="A13" s="43">
        <v>0.15</v>
      </c>
      <c r="B13" s="9"/>
      <c r="C13" s="36" t="s">
        <v>8</v>
      </c>
      <c r="D13" s="44" t="s">
        <v>26</v>
      </c>
      <c r="E13" s="34"/>
      <c r="F13" s="34"/>
      <c r="G13" s="34"/>
      <c r="H13" s="34"/>
      <c r="I13" s="37"/>
    </row>
    <row r="14" spans="1:11" x14ac:dyDescent="0.3">
      <c r="A14" s="45">
        <f>SUM(A12*A13)</f>
        <v>340351.875</v>
      </c>
      <c r="B14" s="6"/>
      <c r="C14" s="41" t="s">
        <v>23</v>
      </c>
      <c r="D14" s="7"/>
      <c r="E14" s="34"/>
      <c r="F14" s="34"/>
      <c r="G14" s="34"/>
      <c r="H14" s="34"/>
      <c r="I14" s="37"/>
    </row>
    <row r="15" spans="1:11" x14ac:dyDescent="0.3">
      <c r="A15" s="46"/>
      <c r="B15" s="36"/>
      <c r="C15" s="7"/>
      <c r="D15" s="34"/>
      <c r="E15" s="34"/>
      <c r="F15" s="34"/>
      <c r="G15" s="34"/>
      <c r="H15" s="34"/>
      <c r="I15" s="37"/>
    </row>
    <row r="16" spans="1:11" x14ac:dyDescent="0.3">
      <c r="A16" s="30" t="s">
        <v>36</v>
      </c>
      <c r="B16" s="31"/>
      <c r="C16" s="34"/>
      <c r="D16" s="47" t="s">
        <v>21</v>
      </c>
      <c r="E16" s="48" t="s">
        <v>19</v>
      </c>
      <c r="F16" s="34"/>
      <c r="G16" s="34"/>
      <c r="H16" s="34"/>
      <c r="I16" s="37"/>
    </row>
    <row r="17" spans="1:9" s="3" customFormat="1" ht="28.8" x14ac:dyDescent="0.3">
      <c r="A17" s="49" t="s">
        <v>9</v>
      </c>
      <c r="B17" s="10"/>
      <c r="C17" s="11" t="s">
        <v>10</v>
      </c>
      <c r="D17" s="12" t="s">
        <v>11</v>
      </c>
      <c r="E17" s="12" t="s">
        <v>12</v>
      </c>
      <c r="F17" s="19" t="s">
        <v>27</v>
      </c>
      <c r="G17" s="21" t="s">
        <v>24</v>
      </c>
      <c r="H17" s="19" t="s">
        <v>28</v>
      </c>
      <c r="I17" s="50"/>
    </row>
    <row r="18" spans="1:9" x14ac:dyDescent="0.3">
      <c r="A18" s="51" t="s">
        <v>21</v>
      </c>
      <c r="B18" s="13" t="s">
        <v>18</v>
      </c>
      <c r="C18" s="14">
        <v>0.7</v>
      </c>
      <c r="D18" s="15">
        <f>SUM(1-C18)</f>
        <v>0.30000000000000004</v>
      </c>
      <c r="E18" s="15">
        <f>1-SUM(C18^3)</f>
        <v>0.65700000000000003</v>
      </c>
      <c r="F18" s="4">
        <f>SUM(A$14-G18)</f>
        <v>116740.69312499999</v>
      </c>
      <c r="G18" s="22">
        <f>IF(B18="Y",SUM(A$14*E18),0)</f>
        <v>223611.18187500001</v>
      </c>
      <c r="H18" s="20">
        <f>SUM(A$12*E18)</f>
        <v>1490741.2125000001</v>
      </c>
      <c r="I18" s="37"/>
    </row>
    <row r="19" spans="1:9" x14ac:dyDescent="0.3">
      <c r="A19" s="51" t="s">
        <v>13</v>
      </c>
      <c r="B19" s="13" t="s">
        <v>18</v>
      </c>
      <c r="C19" s="14">
        <v>0.8</v>
      </c>
      <c r="D19" s="15">
        <f>SUM(1-C19)</f>
        <v>0.19999999999999996</v>
      </c>
      <c r="E19" s="15">
        <f>1-SUM(C19^3)</f>
        <v>0.48799999999999988</v>
      </c>
      <c r="F19" s="4">
        <f t="shared" ref="F19:F20" si="0">SUM(A$14-G19)</f>
        <v>174260.16000000003</v>
      </c>
      <c r="G19" s="22">
        <f>IF(B19="Y",SUM(A$14*E19),0)</f>
        <v>166091.71499999997</v>
      </c>
      <c r="H19" s="20">
        <f t="shared" ref="H19:H20" si="1">SUM(A$12*E19)</f>
        <v>1107278.0999999996</v>
      </c>
      <c r="I19" s="37"/>
    </row>
    <row r="20" spans="1:9" x14ac:dyDescent="0.3">
      <c r="A20" s="51" t="s">
        <v>14</v>
      </c>
      <c r="B20" s="13" t="s">
        <v>18</v>
      </c>
      <c r="C20" s="14">
        <v>0.6</v>
      </c>
      <c r="D20" s="15">
        <f>SUM(1-C20)</f>
        <v>0.4</v>
      </c>
      <c r="E20" s="15">
        <f>1-SUM(C20^3)</f>
        <v>0.78400000000000003</v>
      </c>
      <c r="F20" s="4">
        <f t="shared" si="0"/>
        <v>73516.005000000005</v>
      </c>
      <c r="G20" s="22">
        <f>IF(B20="Y",SUM(A$14*E20),0)</f>
        <v>266835.87</v>
      </c>
      <c r="H20" s="20">
        <f t="shared" si="1"/>
        <v>1778905.8</v>
      </c>
      <c r="I20" s="37"/>
    </row>
    <row r="21" spans="1:9" x14ac:dyDescent="0.3">
      <c r="A21" s="52"/>
      <c r="B21" s="34"/>
      <c r="C21" s="34"/>
      <c r="D21" s="33"/>
      <c r="E21" s="53"/>
      <c r="F21" s="34"/>
      <c r="G21" s="34"/>
      <c r="H21" s="34"/>
      <c r="I21" s="37"/>
    </row>
    <row r="22" spans="1:9" x14ac:dyDescent="0.3">
      <c r="A22" s="30" t="s">
        <v>15</v>
      </c>
      <c r="B22" s="31"/>
      <c r="C22" s="34"/>
      <c r="D22" s="33"/>
      <c r="E22" s="34"/>
      <c r="F22" s="34"/>
      <c r="G22" s="34"/>
      <c r="H22" s="34"/>
      <c r="I22" s="37"/>
    </row>
    <row r="23" spans="1:9" x14ac:dyDescent="0.3">
      <c r="A23" s="30" t="s">
        <v>16</v>
      </c>
      <c r="B23" s="31"/>
      <c r="C23" s="34"/>
      <c r="D23" s="33"/>
      <c r="E23" s="34"/>
      <c r="F23" s="34"/>
      <c r="G23" s="34"/>
      <c r="H23" s="34"/>
      <c r="I23" s="37"/>
    </row>
    <row r="24" spans="1:9" ht="15" thickBot="1" x14ac:dyDescent="0.35">
      <c r="A24" s="54" t="s">
        <v>17</v>
      </c>
      <c r="B24" s="55"/>
      <c r="C24" s="56"/>
      <c r="D24" s="57"/>
      <c r="E24" s="56"/>
      <c r="F24" s="56"/>
      <c r="G24" s="56"/>
      <c r="H24" s="56"/>
      <c r="I24" s="58"/>
    </row>
    <row r="25" spans="1:9" x14ac:dyDescent="0.3">
      <c r="A25" s="5"/>
    </row>
    <row r="26" spans="1:9" x14ac:dyDescent="0.3">
      <c r="A26" s="5"/>
    </row>
    <row r="27" spans="1:9" x14ac:dyDescent="0.3">
      <c r="A27" s="5"/>
    </row>
    <row r="28" spans="1:9" x14ac:dyDescent="0.3">
      <c r="A28" s="5"/>
    </row>
    <row r="29" spans="1:9" x14ac:dyDescent="0.3">
      <c r="A29" s="5"/>
    </row>
  </sheetData>
  <mergeCells count="1">
    <mergeCell ref="E2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Savings</vt:lpstr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Croal</dc:creator>
  <cp:lastModifiedBy>Laura Brophy</cp:lastModifiedBy>
  <cp:lastPrinted>2016-11-14T18:13:59Z</cp:lastPrinted>
  <dcterms:created xsi:type="dcterms:W3CDTF">2016-08-19T20:48:58Z</dcterms:created>
  <dcterms:modified xsi:type="dcterms:W3CDTF">2018-03-21T17:35:16Z</dcterms:modified>
</cp:coreProperties>
</file>